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565" documentId="6_{2A59CE9C-640A-2440-B612-BD08E94428A8}" xr6:coauthVersionLast="47" xr6:coauthVersionMax="47" xr10:uidLastSave="{C0CBDFA1-D886-514C-8CA8-F79C21EEF42F}"/>
  <bookViews>
    <workbookView xWindow="28800" yWindow="1100" windowWidth="37940" windowHeight="18740" xr2:uid="{0E87A1CF-EDEA-41FA-8463-98AC4F1280F0}"/>
  </bookViews>
  <sheets>
    <sheet name="Order Recipients" sheetId="1" r:id="rId1"/>
    <sheet name="Sheet1" sheetId="2" state="hidden" r:id="rId2"/>
  </sheets>
  <definedNames>
    <definedName name="_xlnm._FilterDatabase" localSheetId="1" hidden="1">Sheet1!$B$1:$B$52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" i="1" l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D22" i="1"/>
  <c r="C22" i="1"/>
  <c r="D70" i="1" l="1"/>
</calcChain>
</file>

<file path=xl/sharedStrings.xml><?xml version="1.0" encoding="utf-8"?>
<sst xmlns="http://schemas.openxmlformats.org/spreadsheetml/2006/main" count="121" uniqueCount="89">
  <si>
    <t>HOLIDAY GIFTING ORDER FORM</t>
  </si>
  <si>
    <t>**PLEASE SEND YOUR ORDER OR SPECIAL REQUESTS TO GIFTS@INHOCVINO.COM. OUR TEAM MEMBER WILL SEND AN INVOICE TO COMPLETE YOUR ORDER VIA SECURE PAYMENT. FOR QUESTIONS, EMAIL OR CALL US AT 707-341-5310.**</t>
  </si>
  <si>
    <t>Please provide us with your contact information.</t>
  </si>
  <si>
    <t>Full Name:</t>
  </si>
  <si>
    <t>Email Address:</t>
  </si>
  <si>
    <t>Phone Number:</t>
  </si>
  <si>
    <t>ORGANIZATION</t>
  </si>
  <si>
    <t>PACKAGE</t>
  </si>
  <si>
    <t>RETAIL</t>
  </si>
  <si>
    <t>HOLIDAY PRICE</t>
  </si>
  <si>
    <t>FIRST NAME</t>
  </si>
  <si>
    <t>LAST NAME</t>
  </si>
  <si>
    <t>PHONE NUMBER</t>
  </si>
  <si>
    <t>ADDRESS</t>
  </si>
  <si>
    <t>CITY</t>
  </si>
  <si>
    <t>STATE</t>
  </si>
  <si>
    <t>ZIP</t>
  </si>
  <si>
    <t>CUSTOM GREETING (20 Character Max)</t>
  </si>
  <si>
    <t>FROM (30 Character Max)</t>
  </si>
  <si>
    <t>TO (30 Character Max)</t>
  </si>
  <si>
    <t>Sigma Chi</t>
  </si>
  <si>
    <t>The Duke Cab</t>
  </si>
  <si>
    <t>Example</t>
  </si>
  <si>
    <t>800-899-9999</t>
  </si>
  <si>
    <t>Happy Holidays!</t>
  </si>
  <si>
    <t>Holiday Special</t>
  </si>
  <si>
    <t>brand</t>
  </si>
  <si>
    <t>Yellowstone</t>
  </si>
  <si>
    <t>Barry Manilow</t>
  </si>
  <si>
    <t>Red Wine Lover</t>
  </si>
  <si>
    <t>Carolina Panthers</t>
  </si>
  <si>
    <t>White Wine Lover</t>
  </si>
  <si>
    <t>Baltimore Ravens</t>
  </si>
  <si>
    <t>Sparkling Lover</t>
  </si>
  <si>
    <t>Swing &amp; Sip</t>
  </si>
  <si>
    <t>Cincinnati Bengals</t>
  </si>
  <si>
    <t>Wine Enthusiast</t>
  </si>
  <si>
    <t>Cleveland Browns</t>
  </si>
  <si>
    <t>Wine &amp; Spa</t>
  </si>
  <si>
    <t>Green Bay Packers</t>
  </si>
  <si>
    <t>A Sparkling Toast</t>
  </si>
  <si>
    <t>Indiana Pacers</t>
  </si>
  <si>
    <t>Super Host</t>
  </si>
  <si>
    <t>Jacksonville Jaguars</t>
  </si>
  <si>
    <t>Sparkling Celebration</t>
  </si>
  <si>
    <t>Jersey Devils</t>
  </si>
  <si>
    <t>Miami Dolphins</t>
  </si>
  <si>
    <t>New Orleans Saints</t>
  </si>
  <si>
    <t>Pittsburgh Penguins</t>
  </si>
  <si>
    <t>Pittsburgh Steelers</t>
  </si>
  <si>
    <t>Tennessee Titans</t>
  </si>
  <si>
    <t>Alpha Chi Omega</t>
  </si>
  <si>
    <t>Alpha Delta Pi</t>
  </si>
  <si>
    <t>Alpha Epsilon Phi</t>
  </si>
  <si>
    <t>Alpha Kappa Lambda</t>
  </si>
  <si>
    <t>Alpha Omicron Pi</t>
  </si>
  <si>
    <t>Alpha Phi</t>
  </si>
  <si>
    <t>Alpha Sigma Alpha</t>
  </si>
  <si>
    <t>The Duke Cab Gift Set</t>
  </si>
  <si>
    <t>Alpha Sigma Phi</t>
  </si>
  <si>
    <t>Alpha Sigma Tau</t>
  </si>
  <si>
    <t>Alpha Tau Omega</t>
  </si>
  <si>
    <t>Delta Gamma</t>
  </si>
  <si>
    <t>Delta Tau Delta</t>
  </si>
  <si>
    <t>Delta Zeta</t>
  </si>
  <si>
    <t>Gamma Phi Beta</t>
  </si>
  <si>
    <t>Iota Phi Theta</t>
  </si>
  <si>
    <t>KA Order</t>
  </si>
  <si>
    <t>Kappa Alpha Theta</t>
  </si>
  <si>
    <t>Kappa Kappa Gamma</t>
  </si>
  <si>
    <t>Kappa Sigma</t>
  </si>
  <si>
    <t>Phi Mu</t>
  </si>
  <si>
    <t>Pi Kappa Alpha</t>
  </si>
  <si>
    <t>Pi Kappa Phi</t>
  </si>
  <si>
    <t>Sigma Alpha Epsilon</t>
  </si>
  <si>
    <t>Sigma Delta Tau</t>
  </si>
  <si>
    <t>Sigma Kappa</t>
  </si>
  <si>
    <t>Sigma Phi Epsilon</t>
  </si>
  <si>
    <t>Sigma Pi</t>
  </si>
  <si>
    <t>Sigma Sigma Sigma</t>
  </si>
  <si>
    <t>Theta Chi</t>
  </si>
  <si>
    <t>Theta Phi Alpha</t>
  </si>
  <si>
    <t>App State</t>
  </si>
  <si>
    <t>Lamar University</t>
  </si>
  <si>
    <t>The Citadel</t>
  </si>
  <si>
    <t>Tulsa University</t>
  </si>
  <si>
    <t>Mensa</t>
  </si>
  <si>
    <t>Linqto</t>
  </si>
  <si>
    <t>Fairwinds Estate Winery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</si>
</sst>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5</xdr:row>
      <xdr:rowOff>21166</xdr:rowOff>
    </xdr:from>
    <xdr:to>
      <xdr:col>1</xdr:col>
      <xdr:colOff>19757</xdr:colOff>
      <xdr:row>10</xdr:row>
      <xdr:rowOff>71967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4FA9AFE-B103-09E2-29F4-A970529F9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4466"/>
          <a:ext cx="1670757" cy="939801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4</xdr:row>
      <xdr:rowOff>32303</xdr:rowOff>
    </xdr:from>
    <xdr:to>
      <xdr:col>13</xdr:col>
      <xdr:colOff>1981200</xdr:colOff>
      <xdr:row>13</xdr:row>
      <xdr:rowOff>148066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75501DA-4D0B-9E0E-B6E5-5BE2254471EC}"/>
            </a:ext>
          </a:extLst>
        </xdr:cNvPr>
        <xdr:cNvGrpSpPr/>
      </xdr:nvGrpSpPr>
      <xdr:grpSpPr>
        <a:xfrm>
          <a:off x="1841500" y="857803"/>
          <a:ext cx="19050000" cy="1715963"/>
          <a:chOff x="1841500" y="857803"/>
          <a:chExt cx="19050000" cy="1715963"/>
        </a:xfrm>
      </xdr:grpSpPr>
      <xdr:sp macro="" textlink="">
        <xdr:nvSpPr>
          <xdr:cNvPr id="291" name="TextBox 38">
            <a:extLst>
              <a:ext uri="{FF2B5EF4-FFF2-40B4-BE49-F238E27FC236}">
                <a16:creationId xmlns:a16="http://schemas.microsoft.com/office/drawing/2014/main" id="{084A10E4-7E04-186A-9747-362F77C81523}"/>
              </a:ext>
            </a:extLst>
          </xdr:cNvPr>
          <xdr:cNvSpPr txBox="1"/>
        </xdr:nvSpPr>
        <xdr:spPr>
          <a:xfrm>
            <a:off x="2109437" y="2213686"/>
            <a:ext cx="1408432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RED WINE LOVER</a:t>
            </a:r>
          </a:p>
        </xdr:txBody>
      </xdr:sp>
      <xdr:sp macro="" textlink="">
        <xdr:nvSpPr>
          <xdr:cNvPr id="638" name="TextBox 39">
            <a:extLst>
              <a:ext uri="{FF2B5EF4-FFF2-40B4-BE49-F238E27FC236}">
                <a16:creationId xmlns:a16="http://schemas.microsoft.com/office/drawing/2014/main" id="{F18AA507-0394-4519-86C9-3DE997B8490E}"/>
              </a:ext>
            </a:extLst>
          </xdr:cNvPr>
          <xdr:cNvSpPr txBox="1"/>
        </xdr:nvSpPr>
        <xdr:spPr>
          <a:xfrm>
            <a:off x="3852724" y="2211415"/>
            <a:ext cx="1566176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WHITE WINE LOVER</a:t>
            </a:r>
          </a:p>
        </xdr:txBody>
      </xdr:sp>
      <xdr:sp macro="" textlink="">
        <xdr:nvSpPr>
          <xdr:cNvPr id="652" name="TextBox 46">
            <a:extLst>
              <a:ext uri="{FF2B5EF4-FFF2-40B4-BE49-F238E27FC236}">
                <a16:creationId xmlns:a16="http://schemas.microsoft.com/office/drawing/2014/main" id="{9FA5898B-6817-4230-AC64-515AE68252E2}"/>
              </a:ext>
            </a:extLst>
          </xdr:cNvPr>
          <xdr:cNvSpPr txBox="1"/>
        </xdr:nvSpPr>
        <xdr:spPr>
          <a:xfrm>
            <a:off x="5629672" y="2211415"/>
            <a:ext cx="1567630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SPARKLING</a:t>
            </a:r>
            <a:r>
              <a:rPr lang="en-US" sz="1000" b="1" baseline="0">
                <a:solidFill>
                  <a:srgbClr val="FF0000"/>
                </a:solidFill>
              </a:rPr>
              <a:t> </a:t>
            </a:r>
            <a:r>
              <a:rPr lang="en-US" sz="1000" b="1">
                <a:solidFill>
                  <a:srgbClr val="FF0000"/>
                </a:solidFill>
              </a:rPr>
              <a:t>LOVER</a:t>
            </a:r>
          </a:p>
        </xdr:txBody>
      </xdr:sp>
      <xdr:sp macro="" textlink="">
        <xdr:nvSpPr>
          <xdr:cNvPr id="751" name="TextBox 47">
            <a:extLst>
              <a:ext uri="{FF2B5EF4-FFF2-40B4-BE49-F238E27FC236}">
                <a16:creationId xmlns:a16="http://schemas.microsoft.com/office/drawing/2014/main" id="{CDF7E44B-23BE-4732-994E-85C329D547C8}"/>
              </a:ext>
            </a:extLst>
          </xdr:cNvPr>
          <xdr:cNvSpPr txBox="1"/>
        </xdr:nvSpPr>
        <xdr:spPr>
          <a:xfrm>
            <a:off x="10983641" y="2238195"/>
            <a:ext cx="123491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SWING</a:t>
            </a:r>
            <a:r>
              <a:rPr lang="en-US" sz="1000" b="1" baseline="0">
                <a:solidFill>
                  <a:srgbClr val="FF0000"/>
                </a:solidFill>
              </a:rPr>
              <a:t> &amp; SIP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750" name="TextBox 48">
            <a:extLst>
              <a:ext uri="{FF2B5EF4-FFF2-40B4-BE49-F238E27FC236}">
                <a16:creationId xmlns:a16="http://schemas.microsoft.com/office/drawing/2014/main" id="{76876008-1967-457A-BE13-B1487E36372A}"/>
              </a:ext>
            </a:extLst>
          </xdr:cNvPr>
          <xdr:cNvSpPr txBox="1"/>
        </xdr:nvSpPr>
        <xdr:spPr>
          <a:xfrm>
            <a:off x="12574696" y="2238195"/>
            <a:ext cx="157973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ENTHUSIAST</a:t>
            </a:r>
          </a:p>
        </xdr:txBody>
      </xdr:sp>
      <xdr:sp macro="" textlink="">
        <xdr:nvSpPr>
          <xdr:cNvPr id="445" name="TextBox 49">
            <a:extLst>
              <a:ext uri="{FF2B5EF4-FFF2-40B4-BE49-F238E27FC236}">
                <a16:creationId xmlns:a16="http://schemas.microsoft.com/office/drawing/2014/main" id="{4EAAEC24-BFF5-4851-919B-2EE40E7BC9F7}"/>
              </a:ext>
            </a:extLst>
          </xdr:cNvPr>
          <xdr:cNvSpPr txBox="1"/>
        </xdr:nvSpPr>
        <xdr:spPr>
          <a:xfrm>
            <a:off x="14422898" y="2225495"/>
            <a:ext cx="88577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&amp;</a:t>
            </a:r>
            <a:r>
              <a:rPr lang="en-US" sz="1000" b="1" baseline="0">
                <a:solidFill>
                  <a:srgbClr val="FF0000"/>
                </a:solidFill>
              </a:rPr>
              <a:t> SPA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748" name="TextBox 50">
            <a:extLst>
              <a:ext uri="{FF2B5EF4-FFF2-40B4-BE49-F238E27FC236}">
                <a16:creationId xmlns:a16="http://schemas.microsoft.com/office/drawing/2014/main" id="{852698BE-77ED-49AB-AE38-9D2E782EFC74}"/>
              </a:ext>
            </a:extLst>
          </xdr:cNvPr>
          <xdr:cNvSpPr txBox="1"/>
        </xdr:nvSpPr>
        <xdr:spPr>
          <a:xfrm>
            <a:off x="15863814" y="2225495"/>
            <a:ext cx="134468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A</a:t>
            </a:r>
            <a:r>
              <a:rPr lang="en-US" sz="1000" b="1" baseline="0">
                <a:solidFill>
                  <a:srgbClr val="FF0000"/>
                </a:solidFill>
              </a:rPr>
              <a:t> SPARKLING TOAST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749" name="TextBox 51">
            <a:extLst>
              <a:ext uri="{FF2B5EF4-FFF2-40B4-BE49-F238E27FC236}">
                <a16:creationId xmlns:a16="http://schemas.microsoft.com/office/drawing/2014/main" id="{8FF75C67-ECEF-4D2C-84F4-35D58CDD45D0}"/>
              </a:ext>
            </a:extLst>
          </xdr:cNvPr>
          <xdr:cNvSpPr txBox="1"/>
        </xdr:nvSpPr>
        <xdr:spPr>
          <a:xfrm>
            <a:off x="17416352" y="2225495"/>
            <a:ext cx="1582847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baseline="0">
                <a:solidFill>
                  <a:srgbClr val="FF0000"/>
                </a:solidFill>
              </a:rPr>
              <a:t>SPARKLING CELEBRATION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742" name="TextBox 52">
            <a:extLst>
              <a:ext uri="{FF2B5EF4-FFF2-40B4-BE49-F238E27FC236}">
                <a16:creationId xmlns:a16="http://schemas.microsoft.com/office/drawing/2014/main" id="{3D2A2DEC-88E6-46E5-8A91-72CBA0360258}"/>
              </a:ext>
            </a:extLst>
          </xdr:cNvPr>
          <xdr:cNvSpPr txBox="1"/>
        </xdr:nvSpPr>
        <xdr:spPr>
          <a:xfrm>
            <a:off x="19559108" y="2222246"/>
            <a:ext cx="1125223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SUPER</a:t>
            </a:r>
            <a:r>
              <a:rPr lang="en-US" sz="1000" b="1" baseline="0">
                <a:solidFill>
                  <a:srgbClr val="FF0000"/>
                </a:solidFill>
              </a:rPr>
              <a:t> HOST</a:t>
            </a:r>
            <a:endParaRPr lang="en-US" sz="1000" b="1">
              <a:solidFill>
                <a:srgbClr val="FF0000"/>
              </a:solidFill>
            </a:endParaRPr>
          </a:p>
        </xdr:txBody>
      </xdr:sp>
      <xdr:pic>
        <xdr:nvPicPr>
          <xdr:cNvPr id="752" name="Picture 12">
            <a:extLst>
              <a:ext uri="{FF2B5EF4-FFF2-40B4-BE49-F238E27FC236}">
                <a16:creationId xmlns:a16="http://schemas.microsoft.com/office/drawing/2014/main" id="{BE5CF7DF-FFE4-6AB2-F528-A296C53E9E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64600" y="882732"/>
            <a:ext cx="1807200" cy="1333417"/>
          </a:xfrm>
          <a:prstGeom prst="rect">
            <a:avLst/>
          </a:prstGeom>
        </xdr:spPr>
      </xdr:pic>
      <xdr:pic>
        <xdr:nvPicPr>
          <xdr:cNvPr id="549" name="Picture 16">
            <a:extLst>
              <a:ext uri="{FF2B5EF4-FFF2-40B4-BE49-F238E27FC236}">
                <a16:creationId xmlns:a16="http://schemas.microsoft.com/office/drawing/2014/main" id="{D66F29B9-45F9-7892-8165-23C2556DF8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60400" y="879848"/>
            <a:ext cx="1695300" cy="1329668"/>
          </a:xfrm>
          <a:prstGeom prst="rect">
            <a:avLst/>
          </a:prstGeom>
        </xdr:spPr>
      </xdr:pic>
      <xdr:pic>
        <xdr:nvPicPr>
          <xdr:cNvPr id="640" name="Picture 20">
            <a:extLst>
              <a:ext uri="{FF2B5EF4-FFF2-40B4-BE49-F238E27FC236}">
                <a16:creationId xmlns:a16="http://schemas.microsoft.com/office/drawing/2014/main" id="{5E54A558-0A26-FC45-EDA6-340BF42829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85501" y="875099"/>
            <a:ext cx="1763114" cy="1310850"/>
          </a:xfrm>
          <a:prstGeom prst="rect">
            <a:avLst/>
          </a:prstGeom>
        </xdr:spPr>
      </xdr:pic>
      <xdr:pic>
        <xdr:nvPicPr>
          <xdr:cNvPr id="499" name="Picture 23">
            <a:extLst>
              <a:ext uri="{FF2B5EF4-FFF2-40B4-BE49-F238E27FC236}">
                <a16:creationId xmlns:a16="http://schemas.microsoft.com/office/drawing/2014/main" id="{061DB85A-0B64-4B0C-D480-B6C6159443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4801" y="888680"/>
            <a:ext cx="1687399" cy="1320269"/>
          </a:xfrm>
          <a:prstGeom prst="rect">
            <a:avLst/>
          </a:prstGeom>
        </xdr:spPr>
      </xdr:pic>
      <xdr:pic>
        <xdr:nvPicPr>
          <xdr:cNvPr id="515" name="Picture 25">
            <a:extLst>
              <a:ext uri="{FF2B5EF4-FFF2-40B4-BE49-F238E27FC236}">
                <a16:creationId xmlns:a16="http://schemas.microsoft.com/office/drawing/2014/main" id="{B19C03F6-9C17-4B6C-11CB-5C9B1AE2D5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24200" y="888244"/>
            <a:ext cx="1702500" cy="1318305"/>
          </a:xfrm>
          <a:prstGeom prst="rect">
            <a:avLst/>
          </a:prstGeom>
        </xdr:spPr>
      </xdr:pic>
      <xdr:pic>
        <xdr:nvPicPr>
          <xdr:cNvPr id="532" name="Picture 27">
            <a:extLst>
              <a:ext uri="{FF2B5EF4-FFF2-40B4-BE49-F238E27FC236}">
                <a16:creationId xmlns:a16="http://schemas.microsoft.com/office/drawing/2014/main" id="{BFDF0242-08AF-47A7-CDA5-8A4E274BE1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36300" y="897533"/>
            <a:ext cx="1717600" cy="1310850"/>
          </a:xfrm>
          <a:prstGeom prst="rect">
            <a:avLst/>
          </a:prstGeom>
        </xdr:spPr>
      </xdr:pic>
      <xdr:pic>
        <xdr:nvPicPr>
          <xdr:cNvPr id="755" name="Picture 29">
            <a:extLst>
              <a:ext uri="{FF2B5EF4-FFF2-40B4-BE49-F238E27FC236}">
                <a16:creationId xmlns:a16="http://schemas.microsoft.com/office/drawing/2014/main" id="{95A5BCA0-FEC2-098E-6B18-33482634F7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95300" y="857803"/>
            <a:ext cx="1796200" cy="1355492"/>
          </a:xfrm>
          <a:prstGeom prst="rect">
            <a:avLst/>
          </a:prstGeom>
        </xdr:spPr>
      </xdr:pic>
      <xdr:pic>
        <xdr:nvPicPr>
          <xdr:cNvPr id="487" name="Picture 31">
            <a:extLst>
              <a:ext uri="{FF2B5EF4-FFF2-40B4-BE49-F238E27FC236}">
                <a16:creationId xmlns:a16="http://schemas.microsoft.com/office/drawing/2014/main" id="{4582C7E4-5C8D-3899-8283-20D5CEA0D1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64200" y="888499"/>
            <a:ext cx="1652406" cy="1310850"/>
          </a:xfrm>
          <a:prstGeom prst="rect">
            <a:avLst/>
          </a:prstGeom>
        </xdr:spPr>
      </xdr:pic>
      <xdr:pic>
        <xdr:nvPicPr>
          <xdr:cNvPr id="754" name="Picture 34">
            <a:extLst>
              <a:ext uri="{FF2B5EF4-FFF2-40B4-BE49-F238E27FC236}">
                <a16:creationId xmlns:a16="http://schemas.microsoft.com/office/drawing/2014/main" id="{D197AB60-5A26-37C9-3212-D0D1273094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274400" y="859367"/>
            <a:ext cx="1813700" cy="1346049"/>
          </a:xfrm>
          <a:prstGeom prst="rect">
            <a:avLst/>
          </a:prstGeom>
        </xdr:spPr>
      </xdr:pic>
      <xdr:pic>
        <xdr:nvPicPr>
          <xdr:cNvPr id="643" name="Picture 36">
            <a:extLst>
              <a:ext uri="{FF2B5EF4-FFF2-40B4-BE49-F238E27FC236}">
                <a16:creationId xmlns:a16="http://schemas.microsoft.com/office/drawing/2014/main" id="{F0AE2BE9-31F4-CA00-80A3-C06830CEA7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500" y="870999"/>
            <a:ext cx="1733412" cy="1310850"/>
          </a:xfrm>
          <a:prstGeom prst="rect">
            <a:avLst/>
          </a:prstGeom>
        </xdr:spPr>
      </xdr:pic>
      <xdr:pic>
        <xdr:nvPicPr>
          <xdr:cNvPr id="753" name="Picture 40">
            <a:extLst>
              <a:ext uri="{FF2B5EF4-FFF2-40B4-BE49-F238E27FC236}">
                <a16:creationId xmlns:a16="http://schemas.microsoft.com/office/drawing/2014/main" id="{7EB5EB61-9FA5-6681-638C-9669C77444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682101" y="863600"/>
            <a:ext cx="1574100" cy="1345483"/>
          </a:xfrm>
          <a:prstGeom prst="rect">
            <a:avLst/>
          </a:prstGeom>
        </xdr:spPr>
      </xdr:pic>
      <xdr:sp macro="" textlink="">
        <xdr:nvSpPr>
          <xdr:cNvPr id="674" name="TextBox 133">
            <a:extLst>
              <a:ext uri="{FF2B5EF4-FFF2-40B4-BE49-F238E27FC236}">
                <a16:creationId xmlns:a16="http://schemas.microsoft.com/office/drawing/2014/main" id="{803BF3D6-9CC6-174D-A378-E73E474E884E}"/>
              </a:ext>
            </a:extLst>
          </xdr:cNvPr>
          <xdr:cNvSpPr txBox="1"/>
        </xdr:nvSpPr>
        <xdr:spPr>
          <a:xfrm>
            <a:off x="8978901" y="2217028"/>
            <a:ext cx="1499756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THE</a:t>
            </a:r>
            <a:r>
              <a:rPr lang="en-US" sz="1000" b="1" baseline="0">
                <a:solidFill>
                  <a:srgbClr val="FF0000"/>
                </a:solidFill>
              </a:rPr>
              <a:t> DUKE CAB GIFT SET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661" name="TextBox 134">
            <a:extLst>
              <a:ext uri="{FF2B5EF4-FFF2-40B4-BE49-F238E27FC236}">
                <a16:creationId xmlns:a16="http://schemas.microsoft.com/office/drawing/2014/main" id="{363B4BC3-FD05-B347-882E-C18E545B9AA3}"/>
              </a:ext>
            </a:extLst>
          </xdr:cNvPr>
          <xdr:cNvSpPr txBox="1"/>
        </xdr:nvSpPr>
        <xdr:spPr>
          <a:xfrm>
            <a:off x="7465741" y="2229728"/>
            <a:ext cx="123491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THE</a:t>
            </a:r>
            <a:r>
              <a:rPr lang="en-US" sz="1000" b="1" baseline="0">
                <a:solidFill>
                  <a:srgbClr val="FF0000"/>
                </a:solidFill>
              </a:rPr>
              <a:t> DUKE CAB</a:t>
            </a:r>
            <a:endParaRPr lang="en-US" sz="10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26"/>
    <tableColumn id="2" xr3:uid="{B7B34002-CEE3-473B-AD1D-34A579EDC0E3}" name="PACKAGE" dataDxfId="25" totalsRowDxfId="24"/>
    <tableColumn id="13" xr3:uid="{181BCD12-8966-446E-BF1A-EF1F60600039}" name="RETAIL" dataDxfId="23" totalsRowDxfId="22">
      <calculatedColumnFormula>IFERROR(IF(A22="Sigma Chi",VLOOKUP(Table2[[#This Row],[PACKAGE]],Sheet1!$G$13:$I$24,2,0),VLOOKUP(Table2[[#This Row],[PACKAGE]],Sheet1!$G$2:$I$11,2,0)),"-")</calculatedColumnFormula>
    </tableColumn>
    <tableColumn id="12" xr3:uid="{5EF64C16-6670-4F5A-9F82-07FE0F165530}" name="HOLIDAY PRICE" totalsRowFunction="sum" dataDxfId="21" totalsRowDxfId="20">
      <calculatedColumnFormula>IFERROR(IF(A22="Sigma Chi",VLOOKUP(Table2[[#This Row],[PACKAGE]],Sheet1!$G$13:$I$24,3,0),VLOOKUP(Table2[[#This Row],[PACKAGE]],Sheet1!$G$2:$I$11,3,0)),"-")</calculatedColumnFormula>
    </tableColumn>
    <tableColumn id="3" xr3:uid="{E215CB01-F562-4150-9834-606D54DE2EAC}" name="FIRST NAME" dataDxfId="19" totalsRowDxfId="18"/>
    <tableColumn id="4" xr3:uid="{566500F6-7CEC-466C-A95A-F454B327A5D8}" name="LAST NAME" dataDxfId="17" totalsRowDxfId="16"/>
    <tableColumn id="14" xr3:uid="{E7CD421A-2B3B-40E5-B2C3-4D530919EE57}" name="PHONE NUMBER" dataDxfId="15" totalsRowDxfId="14"/>
    <tableColumn id="5" xr3:uid="{B464223A-3A5D-40CA-9F95-12F9DBECA05F}" name="ADDRESS" dataDxfId="13" totalsRowDxfId="12"/>
    <tableColumn id="6" xr3:uid="{D3022E05-2DEB-46A8-9049-666B6D4AA106}" name="CITY" dataDxfId="11" totalsRowDxfId="10"/>
    <tableColumn id="7" xr3:uid="{713DDE6E-6392-42F8-91A3-2EFEA11C5E3D}" name="STATE" dataDxfId="9" totalsRowDxfId="8"/>
    <tableColumn id="8" xr3:uid="{797E5565-8E70-44C2-8616-37C236E414A5}" name="ZIP" dataDxfId="7" totalsRowDxfId="6"/>
    <tableColumn id="11" xr3:uid="{F3E78374-DBB6-4325-8D74-4434F01928DF}" name="CUSTOM GREETING (20 Character Max)" dataDxfId="5" totalsRowDxfId="4"/>
    <tableColumn id="10" xr3:uid="{1173645A-3129-464E-B370-D1169BBA6D10}" name="FROM (30 Character Max)" dataDxfId="3" totalsRowDxfId="2"/>
    <tableColumn id="9" xr3:uid="{511C13AC-4133-4F55-B8E5-B536BDFEDE34}" name="TO (30 Character Max)" dataDxfId="1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tabSelected="1" zoomScaleNormal="100" workbookViewId="0">
      <selection activeCell="N29" sqref="N29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0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1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2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3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4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5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6</v>
      </c>
      <c r="B21" s="1" t="s">
        <v>7</v>
      </c>
      <c r="C21" s="8" t="s">
        <v>8</v>
      </c>
      <c r="D21" s="8" t="s">
        <v>9</v>
      </c>
      <c r="E21" s="1" t="s">
        <v>10</v>
      </c>
      <c r="F21" s="1" t="s">
        <v>11</v>
      </c>
      <c r="G21" s="1" t="s">
        <v>12</v>
      </c>
      <c r="H21" s="1" t="s">
        <v>13</v>
      </c>
      <c r="I21" s="1" t="s">
        <v>14</v>
      </c>
      <c r="J21" s="1" t="s">
        <v>15</v>
      </c>
      <c r="K21" s="1" t="s">
        <v>16</v>
      </c>
      <c r="L21" s="1" t="s">
        <v>17</v>
      </c>
      <c r="M21" s="1" t="s">
        <v>18</v>
      </c>
      <c r="N21" s="1" t="s">
        <v>19</v>
      </c>
    </row>
    <row r="22" spans="1:14" x14ac:dyDescent="0.2">
      <c r="A22" s="3" t="s">
        <v>20</v>
      </c>
      <c r="B22" s="3" t="s">
        <v>21</v>
      </c>
      <c r="C22" s="7">
        <f>IFERROR(IF(A22="Sigma Chi",VLOOKUP(Table2[[#This Row],[PACKAGE]],Sheet1!$G$13:$I$24,2,0),VLOOKUP(Table2[[#This Row],[PACKAGE]],Sheet1!$G$2:$I$11,2,0)),"-")</f>
        <v>199</v>
      </c>
      <c r="D22" s="9">
        <f>IFERROR(IF(A22="Sigma Chi",VLOOKUP(Table2[[#This Row],[PACKAGE]],Sheet1!$G$13:$I$24,3,0),VLOOKUP(Table2[[#This Row],[PACKAGE]],Sheet1!$G$2:$I$11,3,0)),"-")</f>
        <v>159.19999999999999</v>
      </c>
      <c r="E22" s="3" t="s">
        <v>22</v>
      </c>
      <c r="F22" s="3" t="s">
        <v>22</v>
      </c>
      <c r="G22" s="3" t="s">
        <v>23</v>
      </c>
      <c r="H22" s="3" t="s">
        <v>22</v>
      </c>
      <c r="I22" s="3" t="s">
        <v>22</v>
      </c>
      <c r="J22" s="3" t="s">
        <v>22</v>
      </c>
      <c r="K22" s="3" t="s">
        <v>22</v>
      </c>
      <c r="L22" s="3" t="s">
        <v>24</v>
      </c>
      <c r="M22" s="3" t="s">
        <v>22</v>
      </c>
      <c r="N22" s="3" t="s">
        <v>22</v>
      </c>
    </row>
    <row r="23" spans="1:14" x14ac:dyDescent="0.2">
      <c r="A23" s="3" t="s">
        <v>20</v>
      </c>
      <c r="B23" s="3" t="s">
        <v>25</v>
      </c>
      <c r="C23" s="7">
        <f>IFERROR(IF(A23="Sigma Chi",VLOOKUP(Table2[[#This Row],[PACKAGE]],Sheet1!$G$13:$I$24,2,0),VLOOKUP(Table2[[#This Row],[PACKAGE]],Sheet1!$G$2:$I$11,2,0)),"-")</f>
        <v>130</v>
      </c>
      <c r="D23" s="9">
        <f>IFERROR(IF(A23="Sigma Chi",VLOOKUP(Table2[[#This Row],[PACKAGE]],Sheet1!$G$13:$I$24,3,0),VLOOKUP(Table2[[#This Row],[PACKAGE]],Sheet1!$G$2:$I$11,3,0)),"-")</f>
        <v>95.2</v>
      </c>
      <c r="E23" s="3" t="s">
        <v>22</v>
      </c>
      <c r="F23" s="3" t="s">
        <v>22</v>
      </c>
      <c r="G23" s="3" t="s">
        <v>22</v>
      </c>
      <c r="H23" s="3" t="s">
        <v>22</v>
      </c>
      <c r="I23" s="3" t="s">
        <v>22</v>
      </c>
      <c r="J23" s="3" t="s">
        <v>22</v>
      </c>
      <c r="K23" s="3" t="s">
        <v>22</v>
      </c>
      <c r="L23" s="3" t="s">
        <v>22</v>
      </c>
      <c r="M23" s="3" t="s">
        <v>22</v>
      </c>
      <c r="N23" s="3" t="s">
        <v>22</v>
      </c>
    </row>
    <row r="24" spans="1:14" x14ac:dyDescent="0.2">
      <c r="C24" s="7" t="str">
        <f>IFERROR(IF(A24="Sigma Chi",VLOOKUP(Table2[[#This Row],[PACKAGE]],Sheet1!$G$13:$I$24,2,0),VLOOKUP(Table2[[#This Row],[PACKAGE]],Sheet1!$G$2:$I$11,2,0)),"-")</f>
        <v>-</v>
      </c>
      <c r="D24" s="9" t="str">
        <f>IFERROR(IF(A24="Sigma Chi",VLOOKUP(Table2[[#This Row],[PACKAGE]],Sheet1!$G$13:$I$24,3,0),VLOOKUP(Table2[[#This Row],[PACKAGE]],Sheet1!$G$2:$I$11,3,0)),"-")</f>
        <v>-</v>
      </c>
    </row>
    <row r="25" spans="1:14" x14ac:dyDescent="0.2">
      <c r="C25" s="7" t="str">
        <f>IFERROR(IF(A25="Sigma Chi",VLOOKUP(Table2[[#This Row],[PACKAGE]],Sheet1!$G$13:$I$24,2,0),VLOOKUP(Table2[[#This Row],[PACKAGE]],Sheet1!$G$2:$I$11,2,0)),"-")</f>
        <v>-</v>
      </c>
      <c r="D25" s="9" t="str">
        <f>IFERROR(IF(A25="Sigma Chi",VLOOKUP(Table2[[#This Row],[PACKAGE]],Sheet1!$G$13:$I$24,3,0),VLOOKUP(Table2[[#This Row],[PACKAGE]],Sheet1!$G$2:$I$11,3,0)),"-")</f>
        <v>-</v>
      </c>
    </row>
    <row r="26" spans="1:14" x14ac:dyDescent="0.2">
      <c r="C26" s="7" t="str">
        <f>IFERROR(IF(A26="Sigma Chi",VLOOKUP(Table2[[#This Row],[PACKAGE]],Sheet1!$G$13:$I$24,2,0),VLOOKUP(Table2[[#This Row],[PACKAGE]],Sheet1!$G$2:$I$11,2,0)),"-")</f>
        <v>-</v>
      </c>
      <c r="D26" s="9" t="str">
        <f>IFERROR(IF(A26="Sigma Chi",VLOOKUP(Table2[[#This Row],[PACKAGE]],Sheet1!$G$13:$I$24,3,0),VLOOKUP(Table2[[#This Row],[PACKAGE]],Sheet1!$G$2:$I$11,3,0)),"-")</f>
        <v>-</v>
      </c>
    </row>
    <row r="27" spans="1:14" x14ac:dyDescent="0.2">
      <c r="C27" s="7" t="str">
        <f>IFERROR(IF(A27="Sigma Chi",VLOOKUP(Table2[[#This Row],[PACKAGE]],Sheet1!$G$13:$I$24,2,0),VLOOKUP(Table2[[#This Row],[PACKAGE]],Sheet1!$G$2:$I$11,2,0)),"-")</f>
        <v>-</v>
      </c>
      <c r="D27" s="9" t="str">
        <f>IFERROR(IF(A27="Sigma Chi",VLOOKUP(Table2[[#This Row],[PACKAGE]],Sheet1!$G$13:$I$24,3,0),VLOOKUP(Table2[[#This Row],[PACKAGE]],Sheet1!$G$2:$I$11,3,0)),"-")</f>
        <v>-</v>
      </c>
    </row>
    <row r="28" spans="1:14" x14ac:dyDescent="0.2">
      <c r="C28" s="7" t="str">
        <f>IFERROR(IF(A28="Sigma Chi",VLOOKUP(Table2[[#This Row],[PACKAGE]],Sheet1!$G$13:$I$24,2,0),VLOOKUP(Table2[[#This Row],[PACKAGE]],Sheet1!$G$2:$I$11,2,0)),"-")</f>
        <v>-</v>
      </c>
      <c r="D28" s="9" t="str">
        <f>IFERROR(IF(A28="Sigma Chi",VLOOKUP(Table2[[#This Row],[PACKAGE]],Sheet1!$G$13:$I$24,3,0),VLOOKUP(Table2[[#This Row],[PACKAGE]],Sheet1!$G$2:$I$11,3,0)),"-")</f>
        <v>-</v>
      </c>
    </row>
    <row r="29" spans="1:14" x14ac:dyDescent="0.2">
      <c r="C29" s="7" t="str">
        <f>IFERROR(IF(A29="Sigma Chi",VLOOKUP(Table2[[#This Row],[PACKAGE]],Sheet1!$G$13:$I$24,2,0),VLOOKUP(Table2[[#This Row],[PACKAGE]],Sheet1!$G$2:$I$11,2,0)),"-")</f>
        <v>-</v>
      </c>
      <c r="D29" s="9" t="str">
        <f>IFERROR(IF(A29="Sigma Chi",VLOOKUP(Table2[[#This Row],[PACKAGE]],Sheet1!$G$13:$I$24,3,0),VLOOKUP(Table2[[#This Row],[PACKAGE]],Sheet1!$G$2:$I$11,3,0)),"-")</f>
        <v>-</v>
      </c>
    </row>
    <row r="30" spans="1:14" x14ac:dyDescent="0.2">
      <c r="C30" s="7" t="str">
        <f>IFERROR(IF(A30="Sigma Chi",VLOOKUP(Table2[[#This Row],[PACKAGE]],Sheet1!$G$13:$I$24,2,0),VLOOKUP(Table2[[#This Row],[PACKAGE]],Sheet1!$G$2:$I$11,2,0)),"-")</f>
        <v>-</v>
      </c>
      <c r="D30" s="9" t="str">
        <f>IFERROR(IF(A30="Sigma Chi",VLOOKUP(Table2[[#This Row],[PACKAGE]],Sheet1!$G$13:$I$24,3,0),VLOOKUP(Table2[[#This Row],[PACKAGE]],Sheet1!$G$2:$I$11,3,0)),"-")</f>
        <v>-</v>
      </c>
    </row>
    <row r="31" spans="1:14" x14ac:dyDescent="0.2">
      <c r="C31" s="7" t="str">
        <f>IFERROR(IF(A31="Sigma Chi",VLOOKUP(Table2[[#This Row],[PACKAGE]],Sheet1!$G$13:$I$24,2,0),VLOOKUP(Table2[[#This Row],[PACKAGE]],Sheet1!$G$2:$I$11,2,0)),"-")</f>
        <v>-</v>
      </c>
      <c r="D31" s="9" t="str">
        <f>IFERROR(IF(A31="Sigma Chi",VLOOKUP(Table2[[#This Row],[PACKAGE]],Sheet1!$G$13:$I$24,3,0),VLOOKUP(Table2[[#This Row],[PACKAGE]],Sheet1!$G$2:$I$11,3,0)),"-")</f>
        <v>-</v>
      </c>
    </row>
    <row r="32" spans="1:14" x14ac:dyDescent="0.2">
      <c r="C32" s="7" t="str">
        <f>IFERROR(IF(A32="Sigma Chi",VLOOKUP(Table2[[#This Row],[PACKAGE]],Sheet1!$G$13:$I$24,2,0),VLOOKUP(Table2[[#This Row],[PACKAGE]],Sheet1!$G$2:$I$11,2,0)),"-")</f>
        <v>-</v>
      </c>
      <c r="D32" s="9" t="str">
        <f>IFERROR(IF(A32="Sigma Chi",VLOOKUP(Table2[[#This Row],[PACKAGE]],Sheet1!$G$13:$I$24,3,0),VLOOKUP(Table2[[#This Row],[PACKAGE]],Sheet1!$G$2:$I$11,3,0)),"-")</f>
        <v>-</v>
      </c>
    </row>
    <row r="33" spans="3:4" x14ac:dyDescent="0.2">
      <c r="C33" s="7" t="str">
        <f>IFERROR(IF(A33="Sigma Chi",VLOOKUP(Table2[[#This Row],[PACKAGE]],Sheet1!$G$13:$I$24,2,0),VLOOKUP(Table2[[#This Row],[PACKAGE]],Sheet1!$G$2:$I$11,2,0)),"-")</f>
        <v>-</v>
      </c>
      <c r="D33" s="9" t="str">
        <f>IFERROR(IF(A33="Sigma Chi",VLOOKUP(Table2[[#This Row],[PACKAGE]],Sheet1!$G$13:$I$24,3,0),VLOOKUP(Table2[[#This Row],[PACKAGE]],Sheet1!$G$2:$I$11,3,0)),"-")</f>
        <v>-</v>
      </c>
    </row>
    <row r="34" spans="3:4" x14ac:dyDescent="0.2">
      <c r="C34" s="7" t="str">
        <f>IFERROR(IF(A34="Sigma Chi",VLOOKUP(Table2[[#This Row],[PACKAGE]],Sheet1!$G$13:$I$24,2,0),VLOOKUP(Table2[[#This Row],[PACKAGE]],Sheet1!$G$2:$I$11,2,0)),"-")</f>
        <v>-</v>
      </c>
      <c r="D34" s="9" t="str">
        <f>IFERROR(IF(A34="Sigma Chi",VLOOKUP(Table2[[#This Row],[PACKAGE]],Sheet1!$G$13:$I$24,3,0),VLOOKUP(Table2[[#This Row],[PACKAGE]],Sheet1!$G$2:$I$11,3,0)),"-")</f>
        <v>-</v>
      </c>
    </row>
    <row r="35" spans="3:4" x14ac:dyDescent="0.2">
      <c r="C35" s="7" t="str">
        <f>IFERROR(IF(A35="Sigma Chi",VLOOKUP(Table2[[#This Row],[PACKAGE]],Sheet1!$G$13:$I$24,2,0),VLOOKUP(Table2[[#This Row],[PACKAGE]],Sheet1!$G$2:$I$11,2,0)),"-")</f>
        <v>-</v>
      </c>
      <c r="D35" s="9" t="str">
        <f>IFERROR(IF(A35="Sigma Chi",VLOOKUP(Table2[[#This Row],[PACKAGE]],Sheet1!$G$13:$I$24,3,0),VLOOKUP(Table2[[#This Row],[PACKAGE]],Sheet1!$G$2:$I$11,3,0)),"-")</f>
        <v>-</v>
      </c>
    </row>
    <row r="36" spans="3:4" x14ac:dyDescent="0.2">
      <c r="C36" s="7" t="str">
        <f>IFERROR(IF(A36="Sigma Chi",VLOOKUP(Table2[[#This Row],[PACKAGE]],Sheet1!$G$13:$I$24,2,0),VLOOKUP(Table2[[#This Row],[PACKAGE]],Sheet1!$G$2:$I$11,2,0)),"-")</f>
        <v>-</v>
      </c>
      <c r="D36" s="9" t="str">
        <f>IFERROR(IF(A36="Sigma Chi",VLOOKUP(Table2[[#This Row],[PACKAGE]],Sheet1!$G$13:$I$24,3,0),VLOOKUP(Table2[[#This Row],[PACKAGE]],Sheet1!$G$2:$I$11,3,0)),"-")</f>
        <v>-</v>
      </c>
    </row>
    <row r="37" spans="3:4" x14ac:dyDescent="0.2">
      <c r="C37" s="7" t="str">
        <f>IFERROR(IF(A37="Sigma Chi",VLOOKUP(Table2[[#This Row],[PACKAGE]],Sheet1!$G$13:$I$24,2,0),VLOOKUP(Table2[[#This Row],[PACKAGE]],Sheet1!$G$2:$I$11,2,0)),"-")</f>
        <v>-</v>
      </c>
      <c r="D37" s="9" t="str">
        <f>IFERROR(IF(A37="Sigma Chi",VLOOKUP(Table2[[#This Row],[PACKAGE]],Sheet1!$G$13:$I$24,3,0),VLOOKUP(Table2[[#This Row],[PACKAGE]],Sheet1!$G$2:$I$11,3,0)),"-")</f>
        <v>-</v>
      </c>
    </row>
    <row r="38" spans="3:4" x14ac:dyDescent="0.2">
      <c r="C38" s="7" t="str">
        <f>IFERROR(IF(A38="Sigma Chi",VLOOKUP(Table2[[#This Row],[PACKAGE]],Sheet1!$G$13:$I$24,2,0),VLOOKUP(Table2[[#This Row],[PACKAGE]],Sheet1!$G$2:$I$11,2,0)),"-")</f>
        <v>-</v>
      </c>
      <c r="D38" s="9" t="str">
        <f>IFERROR(IF(A38="Sigma Chi",VLOOKUP(Table2[[#This Row],[PACKAGE]],Sheet1!$G$13:$I$24,3,0),VLOOKUP(Table2[[#This Row],[PACKAGE]],Sheet1!$G$2:$I$11,3,0)),"-")</f>
        <v>-</v>
      </c>
    </row>
    <row r="39" spans="3:4" x14ac:dyDescent="0.2">
      <c r="C39" s="7" t="str">
        <f>IFERROR(IF(A39="Sigma Chi",VLOOKUP(Table2[[#This Row],[PACKAGE]],Sheet1!$G$13:$I$24,2,0),VLOOKUP(Table2[[#This Row],[PACKAGE]],Sheet1!$G$2:$I$11,2,0)),"-")</f>
        <v>-</v>
      </c>
      <c r="D39" s="9" t="str">
        <f>IFERROR(IF(A39="Sigma Chi",VLOOKUP(Table2[[#This Row],[PACKAGE]],Sheet1!$G$13:$I$24,3,0),VLOOKUP(Table2[[#This Row],[PACKAGE]],Sheet1!$G$2:$I$11,3,0)),"-")</f>
        <v>-</v>
      </c>
    </row>
    <row r="40" spans="3:4" x14ac:dyDescent="0.2">
      <c r="C40" s="7" t="str">
        <f>IFERROR(IF(A40="Sigma Chi",VLOOKUP(Table2[[#This Row],[PACKAGE]],Sheet1!$G$13:$I$24,2,0),VLOOKUP(Table2[[#This Row],[PACKAGE]],Sheet1!$G$2:$I$11,2,0)),"-")</f>
        <v>-</v>
      </c>
      <c r="D40" s="9" t="str">
        <f>IFERROR(IF(A40="Sigma Chi",VLOOKUP(Table2[[#This Row],[PACKAGE]],Sheet1!$G$13:$I$24,3,0),VLOOKUP(Table2[[#This Row],[PACKAGE]],Sheet1!$G$2:$I$11,3,0)),"-")</f>
        <v>-</v>
      </c>
    </row>
    <row r="41" spans="3:4" x14ac:dyDescent="0.2">
      <c r="C41" s="7" t="str">
        <f>IFERROR(IF(A41="Sigma Chi",VLOOKUP(Table2[[#This Row],[PACKAGE]],Sheet1!$G$13:$I$24,2,0),VLOOKUP(Table2[[#This Row],[PACKAGE]],Sheet1!$G$2:$I$11,2,0)),"-")</f>
        <v>-</v>
      </c>
      <c r="D41" s="9" t="str">
        <f>IFERROR(IF(A41="Sigma Chi",VLOOKUP(Table2[[#This Row],[PACKAGE]],Sheet1!$G$13:$I$24,3,0),VLOOKUP(Table2[[#This Row],[PACKAGE]],Sheet1!$G$2:$I$11,3,0)),"-")</f>
        <v>-</v>
      </c>
    </row>
    <row r="42" spans="3:4" x14ac:dyDescent="0.2">
      <c r="C42" s="7" t="str">
        <f>IFERROR(IF(A42="Sigma Chi",VLOOKUP(Table2[[#This Row],[PACKAGE]],Sheet1!$G$13:$I$24,2,0),VLOOKUP(Table2[[#This Row],[PACKAGE]],Sheet1!$G$2:$I$11,2,0)),"-")</f>
        <v>-</v>
      </c>
      <c r="D42" s="9" t="str">
        <f>IFERROR(IF(A42="Sigma Chi",VLOOKUP(Table2[[#This Row],[PACKAGE]],Sheet1!$G$13:$I$24,3,0),VLOOKUP(Table2[[#This Row],[PACKAGE]],Sheet1!$G$2:$I$11,3,0)),"-")</f>
        <v>-</v>
      </c>
    </row>
    <row r="43" spans="3:4" x14ac:dyDescent="0.2">
      <c r="C43" s="7" t="str">
        <f>IFERROR(IF(A43="Sigma Chi",VLOOKUP(Table2[[#This Row],[PACKAGE]],Sheet1!$G$13:$I$24,2,0),VLOOKUP(Table2[[#This Row],[PACKAGE]],Sheet1!$G$2:$I$11,2,0)),"-")</f>
        <v>-</v>
      </c>
      <c r="D43" s="9" t="str">
        <f>IFERROR(IF(A43="Sigma Chi",VLOOKUP(Table2[[#This Row],[PACKAGE]],Sheet1!$G$13:$I$24,3,0),VLOOKUP(Table2[[#This Row],[PACKAGE]],Sheet1!$G$2:$I$11,3,0)),"-")</f>
        <v>-</v>
      </c>
    </row>
    <row r="44" spans="3:4" x14ac:dyDescent="0.2">
      <c r="C44" s="7" t="str">
        <f>IFERROR(IF(A44="Sigma Chi",VLOOKUP(Table2[[#This Row],[PACKAGE]],Sheet1!$G$13:$I$24,2,0),VLOOKUP(Table2[[#This Row],[PACKAGE]],Sheet1!$G$2:$I$11,2,0)),"-")</f>
        <v>-</v>
      </c>
      <c r="D44" s="9" t="str">
        <f>IFERROR(IF(A44="Sigma Chi",VLOOKUP(Table2[[#This Row],[PACKAGE]],Sheet1!$G$13:$I$24,3,0),VLOOKUP(Table2[[#This Row],[PACKAGE]],Sheet1!$G$2:$I$11,3,0)),"-")</f>
        <v>-</v>
      </c>
    </row>
    <row r="45" spans="3:4" x14ac:dyDescent="0.2">
      <c r="C45" s="7" t="str">
        <f>IFERROR(IF(A45="Sigma Chi",VLOOKUP(Table2[[#This Row],[PACKAGE]],Sheet1!$G$13:$I$24,2,0),VLOOKUP(Table2[[#This Row],[PACKAGE]],Sheet1!$G$2:$I$11,2,0)),"-")</f>
        <v>-</v>
      </c>
      <c r="D45" s="9" t="str">
        <f>IFERROR(IF(A45="Sigma Chi",VLOOKUP(Table2[[#This Row],[PACKAGE]],Sheet1!$G$13:$I$24,3,0),VLOOKUP(Table2[[#This Row],[PACKAGE]],Sheet1!$G$2:$I$11,3,0)),"-")</f>
        <v>-</v>
      </c>
    </row>
    <row r="46" spans="3:4" x14ac:dyDescent="0.2">
      <c r="C46" s="7" t="str">
        <f>IFERROR(IF(A46="Sigma Chi",VLOOKUP(Table2[[#This Row],[PACKAGE]],Sheet1!$G$13:$I$24,2,0),VLOOKUP(Table2[[#This Row],[PACKAGE]],Sheet1!$G$2:$I$11,2,0)),"-")</f>
        <v>-</v>
      </c>
      <c r="D46" s="9" t="str">
        <f>IFERROR(IF(A46="Sigma Chi",VLOOKUP(Table2[[#This Row],[PACKAGE]],Sheet1!$G$13:$I$24,3,0),VLOOKUP(Table2[[#This Row],[PACKAGE]],Sheet1!$G$2:$I$11,3,0)),"-")</f>
        <v>-</v>
      </c>
    </row>
    <row r="47" spans="3:4" x14ac:dyDescent="0.2">
      <c r="C47" s="7" t="str">
        <f>IFERROR(IF(A47="Sigma Chi",VLOOKUP(Table2[[#This Row],[PACKAGE]],Sheet1!$G$13:$I$24,2,0),VLOOKUP(Table2[[#This Row],[PACKAGE]],Sheet1!$G$2:$I$11,2,0)),"-")</f>
        <v>-</v>
      </c>
      <c r="D47" s="9" t="str">
        <f>IFERROR(IF(A47="Sigma Chi",VLOOKUP(Table2[[#This Row],[PACKAGE]],Sheet1!$G$13:$I$24,3,0),VLOOKUP(Table2[[#This Row],[PACKAGE]],Sheet1!$G$2:$I$11,3,0)),"-")</f>
        <v>-</v>
      </c>
    </row>
    <row r="48" spans="3:4" x14ac:dyDescent="0.2">
      <c r="C48" s="7" t="str">
        <f>IFERROR(IF(A48="Sigma Chi",VLOOKUP(Table2[[#This Row],[PACKAGE]],Sheet1!$G$13:$I$24,2,0),VLOOKUP(Table2[[#This Row],[PACKAGE]],Sheet1!$G$2:$I$11,2,0)),"-")</f>
        <v>-</v>
      </c>
      <c r="D48" s="9" t="str">
        <f>IFERROR(IF(A48="Sigma Chi",VLOOKUP(Table2[[#This Row],[PACKAGE]],Sheet1!$G$13:$I$24,3,0),VLOOKUP(Table2[[#This Row],[PACKAGE]],Sheet1!$G$2:$I$11,3,0)),"-")</f>
        <v>-</v>
      </c>
    </row>
    <row r="49" spans="3:4" x14ac:dyDescent="0.2">
      <c r="C49" s="7" t="str">
        <f>IFERROR(IF(A49="Sigma Chi",VLOOKUP(Table2[[#This Row],[PACKAGE]],Sheet1!$G$13:$I$24,2,0),VLOOKUP(Table2[[#This Row],[PACKAGE]],Sheet1!$G$2:$I$11,2,0)),"-")</f>
        <v>-</v>
      </c>
      <c r="D49" s="9" t="str">
        <f>IFERROR(IF(A49="Sigma Chi",VLOOKUP(Table2[[#This Row],[PACKAGE]],Sheet1!$G$13:$I$24,3,0),VLOOKUP(Table2[[#This Row],[PACKAGE]],Sheet1!$G$2:$I$11,3,0)),"-")</f>
        <v>-</v>
      </c>
    </row>
    <row r="50" spans="3:4" x14ac:dyDescent="0.2">
      <c r="C50" s="7" t="str">
        <f>IFERROR(IF(A50="Sigma Chi",VLOOKUP(Table2[[#This Row],[PACKAGE]],Sheet1!$G$13:$I$24,2,0),VLOOKUP(Table2[[#This Row],[PACKAGE]],Sheet1!$G$2:$I$11,2,0)),"-")</f>
        <v>-</v>
      </c>
      <c r="D50" s="9" t="str">
        <f>IFERROR(IF(A50="Sigma Chi",VLOOKUP(Table2[[#This Row],[PACKAGE]],Sheet1!$G$13:$I$24,3,0),VLOOKUP(Table2[[#This Row],[PACKAGE]],Sheet1!$G$2:$I$11,3,0)),"-")</f>
        <v>-</v>
      </c>
    </row>
    <row r="51" spans="3:4" x14ac:dyDescent="0.2">
      <c r="C51" s="7" t="str">
        <f>IFERROR(IF(A51="Sigma Chi",VLOOKUP(Table2[[#This Row],[PACKAGE]],Sheet1!$G$13:$I$24,2,0),VLOOKUP(Table2[[#This Row],[PACKAGE]],Sheet1!$G$2:$I$11,2,0)),"-")</f>
        <v>-</v>
      </c>
      <c r="D51" s="9" t="str">
        <f>IFERROR(IF(A51="Sigma Chi",VLOOKUP(Table2[[#This Row],[PACKAGE]],Sheet1!$G$13:$I$24,3,0),VLOOKUP(Table2[[#This Row],[PACKAGE]],Sheet1!$G$2:$I$11,3,0)),"-")</f>
        <v>-</v>
      </c>
    </row>
    <row r="52" spans="3:4" x14ac:dyDescent="0.2">
      <c r="C52" s="7" t="str">
        <f>IFERROR(IF(A52="Sigma Chi",VLOOKUP(Table2[[#This Row],[PACKAGE]],Sheet1!$G$13:$I$24,2,0),VLOOKUP(Table2[[#This Row],[PACKAGE]],Sheet1!$G$2:$I$11,2,0)),"-")</f>
        <v>-</v>
      </c>
      <c r="D52" s="9" t="str">
        <f>IFERROR(IF(A52="Sigma Chi",VLOOKUP(Table2[[#This Row],[PACKAGE]],Sheet1!$G$13:$I$24,3,0),VLOOKUP(Table2[[#This Row],[PACKAGE]],Sheet1!$G$2:$I$11,3,0)),"-")</f>
        <v>-</v>
      </c>
    </row>
    <row r="53" spans="3:4" x14ac:dyDescent="0.2">
      <c r="C53" s="7" t="str">
        <f>IFERROR(IF(A53="Sigma Chi",VLOOKUP(Table2[[#This Row],[PACKAGE]],Sheet1!$G$13:$I$24,2,0),VLOOKUP(Table2[[#This Row],[PACKAGE]],Sheet1!$G$2:$I$11,2,0)),"-")</f>
        <v>-</v>
      </c>
      <c r="D53" s="9" t="str">
        <f>IFERROR(IF(A53="Sigma Chi",VLOOKUP(Table2[[#This Row],[PACKAGE]],Sheet1!$G$13:$I$24,3,0),VLOOKUP(Table2[[#This Row],[PACKAGE]],Sheet1!$G$2:$I$11,3,0)),"-")</f>
        <v>-</v>
      </c>
    </row>
    <row r="54" spans="3:4" x14ac:dyDescent="0.2">
      <c r="C54" s="7" t="str">
        <f>IFERROR(IF(A54="Sigma Chi",VLOOKUP(Table2[[#This Row],[PACKAGE]],Sheet1!$G$13:$I$24,2,0),VLOOKUP(Table2[[#This Row],[PACKAGE]],Sheet1!$G$2:$I$11,2,0)),"-")</f>
        <v>-</v>
      </c>
      <c r="D54" s="9" t="str">
        <f>IFERROR(IF(A54="Sigma Chi",VLOOKUP(Table2[[#This Row],[PACKAGE]],Sheet1!$G$13:$I$24,3,0),VLOOKUP(Table2[[#This Row],[PACKAGE]],Sheet1!$G$2:$I$11,3,0)),"-")</f>
        <v>-</v>
      </c>
    </row>
    <row r="55" spans="3:4" x14ac:dyDescent="0.2">
      <c r="C55" s="7" t="str">
        <f>IFERROR(IF(A55="Sigma Chi",VLOOKUP(Table2[[#This Row],[PACKAGE]],Sheet1!$G$13:$I$24,2,0),VLOOKUP(Table2[[#This Row],[PACKAGE]],Sheet1!$G$2:$I$11,2,0)),"-")</f>
        <v>-</v>
      </c>
      <c r="D55" s="9" t="str">
        <f>IFERROR(IF(A55="Sigma Chi",VLOOKUP(Table2[[#This Row],[PACKAGE]],Sheet1!$G$13:$I$24,3,0),VLOOKUP(Table2[[#This Row],[PACKAGE]],Sheet1!$G$2:$I$11,3,0)),"-")</f>
        <v>-</v>
      </c>
    </row>
    <row r="56" spans="3:4" x14ac:dyDescent="0.2">
      <c r="C56" s="7" t="str">
        <f>IFERROR(IF(A56="Sigma Chi",VLOOKUP(Table2[[#This Row],[PACKAGE]],Sheet1!$G$13:$I$24,2,0),VLOOKUP(Table2[[#This Row],[PACKAGE]],Sheet1!$G$2:$I$11,2,0)),"-")</f>
        <v>-</v>
      </c>
      <c r="D56" s="9" t="str">
        <f>IFERROR(IF(A56="Sigma Chi",VLOOKUP(Table2[[#This Row],[PACKAGE]],Sheet1!$G$13:$I$24,3,0),VLOOKUP(Table2[[#This Row],[PACKAGE]],Sheet1!$G$2:$I$11,3,0)),"-")</f>
        <v>-</v>
      </c>
    </row>
    <row r="57" spans="3:4" x14ac:dyDescent="0.2">
      <c r="C57" s="7" t="str">
        <f>IFERROR(IF(A57="Sigma Chi",VLOOKUP(Table2[[#This Row],[PACKAGE]],Sheet1!$G$13:$I$24,2,0),VLOOKUP(Table2[[#This Row],[PACKAGE]],Sheet1!$G$2:$I$11,2,0)),"-")</f>
        <v>-</v>
      </c>
      <c r="D57" s="9" t="str">
        <f>IFERROR(IF(A57="Sigma Chi",VLOOKUP(Table2[[#This Row],[PACKAGE]],Sheet1!$G$13:$I$24,3,0),VLOOKUP(Table2[[#This Row],[PACKAGE]],Sheet1!$G$2:$I$11,3,0)),"-")</f>
        <v>-</v>
      </c>
    </row>
    <row r="58" spans="3:4" x14ac:dyDescent="0.2">
      <c r="C58" s="7" t="str">
        <f>IFERROR(IF(A58="Sigma Chi",VLOOKUP(Table2[[#This Row],[PACKAGE]],Sheet1!$G$13:$I$24,2,0),VLOOKUP(Table2[[#This Row],[PACKAGE]],Sheet1!$G$2:$I$11,2,0)),"-")</f>
        <v>-</v>
      </c>
      <c r="D58" s="9" t="str">
        <f>IFERROR(IF(A58="Sigma Chi",VLOOKUP(Table2[[#This Row],[PACKAGE]],Sheet1!$G$13:$I$24,3,0),VLOOKUP(Table2[[#This Row],[PACKAGE]],Sheet1!$G$2:$I$11,3,0)),"-")</f>
        <v>-</v>
      </c>
    </row>
    <row r="59" spans="3:4" x14ac:dyDescent="0.2">
      <c r="C59" s="7" t="str">
        <f>IFERROR(IF(A59="Sigma Chi",VLOOKUP(Table2[[#This Row],[PACKAGE]],Sheet1!$G$13:$I$24,2,0),VLOOKUP(Table2[[#This Row],[PACKAGE]],Sheet1!$G$2:$I$11,2,0)),"-")</f>
        <v>-</v>
      </c>
      <c r="D59" s="9" t="str">
        <f>IFERROR(IF(A59="Sigma Chi",VLOOKUP(Table2[[#This Row],[PACKAGE]],Sheet1!$G$13:$I$24,3,0),VLOOKUP(Table2[[#This Row],[PACKAGE]],Sheet1!$G$2:$I$11,3,0)),"-")</f>
        <v>-</v>
      </c>
    </row>
    <row r="60" spans="3:4" x14ac:dyDescent="0.2">
      <c r="C60" s="7" t="str">
        <f>IFERROR(IF(A60="Sigma Chi",VLOOKUP(Table2[[#This Row],[PACKAGE]],Sheet1!$G$13:$I$24,2,0),VLOOKUP(Table2[[#This Row],[PACKAGE]],Sheet1!$G$2:$I$11,2,0)),"-")</f>
        <v>-</v>
      </c>
      <c r="D60" s="9" t="str">
        <f>IFERROR(IF(A60="Sigma Chi",VLOOKUP(Table2[[#This Row],[PACKAGE]],Sheet1!$G$13:$I$24,3,0),VLOOKUP(Table2[[#This Row],[PACKAGE]],Sheet1!$G$2:$I$11,3,0)),"-")</f>
        <v>-</v>
      </c>
    </row>
    <row r="61" spans="3:4" x14ac:dyDescent="0.2">
      <c r="C61" s="7" t="str">
        <f>IFERROR(IF(A61="Sigma Chi",VLOOKUP(Table2[[#This Row],[PACKAGE]],Sheet1!$G$13:$I$24,2,0),VLOOKUP(Table2[[#This Row],[PACKAGE]],Sheet1!$G$2:$I$11,2,0)),"-")</f>
        <v>-</v>
      </c>
      <c r="D61" s="9" t="str">
        <f>IFERROR(IF(A61="Sigma Chi",VLOOKUP(Table2[[#This Row],[PACKAGE]],Sheet1!$G$13:$I$24,3,0),VLOOKUP(Table2[[#This Row],[PACKAGE]],Sheet1!$G$2:$I$11,3,0)),"-")</f>
        <v>-</v>
      </c>
    </row>
    <row r="62" spans="3:4" x14ac:dyDescent="0.2">
      <c r="C62" s="7" t="str">
        <f>IFERROR(IF(A62="Sigma Chi",VLOOKUP(Table2[[#This Row],[PACKAGE]],Sheet1!$G$13:$I$24,2,0),VLOOKUP(Table2[[#This Row],[PACKAGE]],Sheet1!$G$2:$I$11,2,0)),"-")</f>
        <v>-</v>
      </c>
      <c r="D62" s="9" t="str">
        <f>IFERROR(IF(A62="Sigma Chi",VLOOKUP(Table2[[#This Row],[PACKAGE]],Sheet1!$G$13:$I$24,3,0),VLOOKUP(Table2[[#This Row],[PACKAGE]],Sheet1!$G$2:$I$11,3,0)),"-")</f>
        <v>-</v>
      </c>
    </row>
    <row r="63" spans="3:4" x14ac:dyDescent="0.2">
      <c r="C63" s="7" t="str">
        <f>IFERROR(IF(A63="Sigma Chi",VLOOKUP(Table2[[#This Row],[PACKAGE]],Sheet1!$G$13:$I$24,2,0),VLOOKUP(Table2[[#This Row],[PACKAGE]],Sheet1!$G$2:$I$11,2,0)),"-")</f>
        <v>-</v>
      </c>
      <c r="D63" s="9" t="str">
        <f>IFERROR(IF(A63="Sigma Chi",VLOOKUP(Table2[[#This Row],[PACKAGE]],Sheet1!$G$13:$I$24,3,0),VLOOKUP(Table2[[#This Row],[PACKAGE]],Sheet1!$G$2:$I$11,3,0)),"-")</f>
        <v>-</v>
      </c>
    </row>
    <row r="64" spans="3:4" x14ac:dyDescent="0.2">
      <c r="C64" s="7" t="str">
        <f>IFERROR(IF(A64="Sigma Chi",VLOOKUP(Table2[[#This Row],[PACKAGE]],Sheet1!$G$13:$I$24,2,0),VLOOKUP(Table2[[#This Row],[PACKAGE]],Sheet1!$G$2:$I$11,2,0)),"-")</f>
        <v>-</v>
      </c>
      <c r="D64" s="9" t="str">
        <f>IFERROR(IF(A64="Sigma Chi",VLOOKUP(Table2[[#This Row],[PACKAGE]],Sheet1!$G$13:$I$24,3,0),VLOOKUP(Table2[[#This Row],[PACKAGE]],Sheet1!$G$2:$I$11,3,0)),"-")</f>
        <v>-</v>
      </c>
    </row>
    <row r="65" spans="3:4" x14ac:dyDescent="0.2">
      <c r="C65" s="7" t="str">
        <f>IFERROR(IF(A65="Sigma Chi",VLOOKUP(Table2[[#This Row],[PACKAGE]],Sheet1!$G$13:$I$24,2,0),VLOOKUP(Table2[[#This Row],[PACKAGE]],Sheet1!$G$2:$I$11,2,0)),"-")</f>
        <v>-</v>
      </c>
      <c r="D65" s="9" t="str">
        <f>IFERROR(IF(A65="Sigma Chi",VLOOKUP(Table2[[#This Row],[PACKAGE]],Sheet1!$G$13:$I$24,3,0),VLOOKUP(Table2[[#This Row],[PACKAGE]],Sheet1!$G$2:$I$11,3,0)),"-")</f>
        <v>-</v>
      </c>
    </row>
    <row r="66" spans="3:4" x14ac:dyDescent="0.2">
      <c r="C66" s="7" t="str">
        <f>IFERROR(IF(A66="Sigma Chi",VLOOKUP(Table2[[#This Row],[PACKAGE]],Sheet1!$G$13:$I$24,2,0),VLOOKUP(Table2[[#This Row],[PACKAGE]],Sheet1!$G$2:$I$11,2,0)),"-")</f>
        <v>-</v>
      </c>
      <c r="D66" s="9" t="str">
        <f>IFERROR(IF(A66="Sigma Chi",VLOOKUP(Table2[[#This Row],[PACKAGE]],Sheet1!$G$13:$I$24,3,0),VLOOKUP(Table2[[#This Row],[PACKAGE]],Sheet1!$G$2:$I$11,3,0)),"-")</f>
        <v>-</v>
      </c>
    </row>
    <row r="67" spans="3:4" x14ac:dyDescent="0.2">
      <c r="C67" s="7" t="str">
        <f>IFERROR(IF(A67="Sigma Chi",VLOOKUP(Table2[[#This Row],[PACKAGE]],Sheet1!$G$13:$I$24,2,0),VLOOKUP(Table2[[#This Row],[PACKAGE]],Sheet1!$G$2:$I$11,2,0)),"-")</f>
        <v>-</v>
      </c>
      <c r="D67" s="9" t="str">
        <f>IFERROR(IF(A67="Sigma Chi",VLOOKUP(Table2[[#This Row],[PACKAGE]],Sheet1!$G$13:$I$24,3,0),VLOOKUP(Table2[[#This Row],[PACKAGE]],Sheet1!$G$2:$I$11,3,0)),"-")</f>
        <v>-</v>
      </c>
    </row>
    <row r="68" spans="3:4" x14ac:dyDescent="0.2">
      <c r="C68" s="7" t="str">
        <f>IFERROR(IF(A68="Sigma Chi",VLOOKUP(Table2[[#This Row],[PACKAGE]],Sheet1!$G$13:$I$24,2,0),VLOOKUP(Table2[[#This Row],[PACKAGE]],Sheet1!$G$2:$I$11,2,0)),"-")</f>
        <v>-</v>
      </c>
      <c r="D68" s="9" t="str">
        <f>IFERROR(IF(A68="Sigma Chi",VLOOKUP(Table2[[#This Row],[PACKAGE]],Sheet1!$G$13:$I$24,3,0),VLOOKUP(Table2[[#This Row],[PACKAGE]],Sheet1!$G$2:$I$11,3,0)),"-")</f>
        <v>-</v>
      </c>
    </row>
    <row r="69" spans="3:4" x14ac:dyDescent="0.2">
      <c r="C69" s="7" t="str">
        <f>IFERROR(IF(A69="Sigma Chi",VLOOKUP(Table2[[#This Row],[PACKAGE]],Sheet1!$G$13:$I$24,2,0),VLOOKUP(Table2[[#This Row],[PACKAGE]],Sheet1!$G$2:$I$11,2,0)),"-")</f>
        <v>-</v>
      </c>
      <c r="D69" s="9" t="str">
        <f>IFERROR(IF(A69="Sigma Chi",VLOOKUP(Table2[[#This Row],[PACKAGE]],Sheet1!$G$13:$I$24,3,0),VLOOKUP(Table2[[#This Row],[PACKAGE]],Sheet1!$G$2:$I$11,3,0)),"-")</f>
        <v>-</v>
      </c>
    </row>
    <row r="70" spans="3:4" x14ac:dyDescent="0.2">
      <c r="D70" s="9">
        <f>SUBTOTAL(109,Table2[HOLIDAY PRICE])</f>
        <v>254.39999999999998</v>
      </c>
    </row>
  </sheetData>
  <mergeCells count="4">
    <mergeCell ref="A2:C2"/>
    <mergeCell ref="A12:C13"/>
    <mergeCell ref="A16:N16"/>
    <mergeCell ref="A15:N15"/>
  </mergeCells>
  <phoneticPr fontId="2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D37572B-F044-420A-87B4-32286A628240}">
          <x14:formula1>
            <xm:f>Sheet1!$B$2:$B$56</xm:f>
          </x14:formula1>
          <xm:sqref>A22:A69</xm:sqref>
        </x14:dataValidation>
        <x14:dataValidation type="list" allowBlank="1" showInputMessage="1" showErrorMessage="1" xr:uid="{0B5B2A7E-FE9F-4296-9E28-E8D9A2C1F957}">
          <x14:formula1>
            <xm:f>IF(A22="Sigma Chi",Sheet1!$G$13:$G$24,Sheet1!$G$2:$G$11)</xm:f>
          </x14:formula1>
          <xm:sqref>B22:B69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AA10" sqref="AA10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26</v>
      </c>
    </row>
    <row r="2" spans="2:9" x14ac:dyDescent="0.2">
      <c r="B2" s="12" t="s">
        <v>27</v>
      </c>
      <c r="G2" s="12" t="s">
        <v>25</v>
      </c>
      <c r="H2" s="13">
        <v>130</v>
      </c>
      <c r="I2" s="13">
        <v>95.2</v>
      </c>
    </row>
    <row r="3" spans="2:9" x14ac:dyDescent="0.2">
      <c r="B3" s="12" t="s">
        <v>28</v>
      </c>
      <c r="G3" s="12" t="s">
        <v>29</v>
      </c>
      <c r="H3" s="13">
        <v>201</v>
      </c>
      <c r="I3" s="13">
        <v>159.19999999999999</v>
      </c>
    </row>
    <row r="4" spans="2:9" x14ac:dyDescent="0.2">
      <c r="B4" s="12" t="s">
        <v>30</v>
      </c>
      <c r="G4" s="12" t="s">
        <v>31</v>
      </c>
      <c r="H4" s="13">
        <v>170</v>
      </c>
      <c r="I4" s="13">
        <v>143.19999999999999</v>
      </c>
    </row>
    <row r="5" spans="2:9" x14ac:dyDescent="0.2">
      <c r="B5" s="12" t="s">
        <v>32</v>
      </c>
      <c r="G5" s="12" t="s">
        <v>33</v>
      </c>
      <c r="H5" s="13">
        <v>196</v>
      </c>
      <c r="I5" s="13">
        <v>151.19999999999999</v>
      </c>
    </row>
    <row r="6" spans="2:9" x14ac:dyDescent="0.2">
      <c r="B6" s="12" t="s">
        <v>30</v>
      </c>
      <c r="G6" s="12" t="s">
        <v>34</v>
      </c>
      <c r="H6" s="13">
        <v>337</v>
      </c>
      <c r="I6" s="13">
        <v>239.2</v>
      </c>
    </row>
    <row r="7" spans="2:9" x14ac:dyDescent="0.2">
      <c r="B7" s="12" t="s">
        <v>35</v>
      </c>
      <c r="G7" s="12" t="s">
        <v>36</v>
      </c>
      <c r="H7" s="13">
        <v>331</v>
      </c>
      <c r="I7" s="13">
        <v>239.2</v>
      </c>
    </row>
    <row r="8" spans="2:9" x14ac:dyDescent="0.2">
      <c r="B8" s="12" t="s">
        <v>37</v>
      </c>
      <c r="G8" s="12" t="s">
        <v>38</v>
      </c>
      <c r="H8" s="13">
        <v>351</v>
      </c>
      <c r="I8" s="13">
        <v>247.2</v>
      </c>
    </row>
    <row r="9" spans="2:9" x14ac:dyDescent="0.2">
      <c r="B9" s="12" t="s">
        <v>39</v>
      </c>
      <c r="G9" s="12" t="s">
        <v>40</v>
      </c>
      <c r="H9" s="13">
        <v>291</v>
      </c>
      <c r="I9" s="13">
        <v>239.2</v>
      </c>
    </row>
    <row r="10" spans="2:9" x14ac:dyDescent="0.2">
      <c r="B10" s="12" t="s">
        <v>41</v>
      </c>
      <c r="G10" s="12" t="s">
        <v>42</v>
      </c>
      <c r="H10" s="13">
        <v>588</v>
      </c>
      <c r="I10" s="13">
        <v>391.2</v>
      </c>
    </row>
    <row r="11" spans="2:9" x14ac:dyDescent="0.2">
      <c r="B11" s="12" t="s">
        <v>43</v>
      </c>
      <c r="G11" s="12" t="s">
        <v>44</v>
      </c>
      <c r="H11" s="13">
        <v>578</v>
      </c>
      <c r="I11" s="13">
        <v>391.2</v>
      </c>
    </row>
    <row r="12" spans="2:9" x14ac:dyDescent="0.2">
      <c r="B12" s="12" t="s">
        <v>45</v>
      </c>
    </row>
    <row r="13" spans="2:9" x14ac:dyDescent="0.2">
      <c r="B13" s="12" t="s">
        <v>46</v>
      </c>
      <c r="G13" s="12" t="s">
        <v>25</v>
      </c>
      <c r="H13" s="13">
        <v>130</v>
      </c>
      <c r="I13" s="13">
        <v>95.2</v>
      </c>
    </row>
    <row r="14" spans="2:9" x14ac:dyDescent="0.2">
      <c r="B14" s="12" t="s">
        <v>47</v>
      </c>
      <c r="G14" s="12" t="s">
        <v>29</v>
      </c>
      <c r="H14" s="13">
        <v>201</v>
      </c>
      <c r="I14" s="13">
        <v>159.19999999999999</v>
      </c>
    </row>
    <row r="15" spans="2:9" x14ac:dyDescent="0.2">
      <c r="B15" s="12" t="s">
        <v>48</v>
      </c>
      <c r="G15" s="12" t="s">
        <v>31</v>
      </c>
      <c r="H15" s="13">
        <v>170</v>
      </c>
      <c r="I15" s="13">
        <v>143.19999999999999</v>
      </c>
    </row>
    <row r="16" spans="2:9" x14ac:dyDescent="0.2">
      <c r="B16" s="12" t="s">
        <v>49</v>
      </c>
      <c r="G16" s="12" t="s">
        <v>33</v>
      </c>
      <c r="H16" s="13">
        <v>196</v>
      </c>
      <c r="I16" s="13">
        <v>151.19999999999999</v>
      </c>
    </row>
    <row r="17" spans="2:9" x14ac:dyDescent="0.2">
      <c r="B17" s="12" t="s">
        <v>50</v>
      </c>
      <c r="G17" s="12" t="s">
        <v>34</v>
      </c>
      <c r="H17" s="13">
        <v>337</v>
      </c>
      <c r="I17" s="13">
        <v>239.2</v>
      </c>
    </row>
    <row r="18" spans="2:9" x14ac:dyDescent="0.2">
      <c r="B18" s="12" t="s">
        <v>51</v>
      </c>
      <c r="G18" s="12" t="s">
        <v>36</v>
      </c>
      <c r="H18" s="13">
        <v>331</v>
      </c>
      <c r="I18" s="13">
        <v>239.2</v>
      </c>
    </row>
    <row r="19" spans="2:9" x14ac:dyDescent="0.2">
      <c r="B19" s="12" t="s">
        <v>52</v>
      </c>
      <c r="G19" s="12" t="s">
        <v>38</v>
      </c>
      <c r="H19" s="13">
        <v>351</v>
      </c>
      <c r="I19" s="13">
        <v>247.2</v>
      </c>
    </row>
    <row r="20" spans="2:9" x14ac:dyDescent="0.2">
      <c r="B20" s="12" t="s">
        <v>53</v>
      </c>
      <c r="G20" s="12" t="s">
        <v>40</v>
      </c>
      <c r="H20" s="13">
        <v>291</v>
      </c>
      <c r="I20" s="13">
        <v>239.2</v>
      </c>
    </row>
    <row r="21" spans="2:9" x14ac:dyDescent="0.2">
      <c r="B21" s="12" t="s">
        <v>54</v>
      </c>
      <c r="G21" s="12" t="s">
        <v>42</v>
      </c>
      <c r="H21" s="13">
        <v>588</v>
      </c>
      <c r="I21" s="13">
        <v>391.2</v>
      </c>
    </row>
    <row r="22" spans="2:9" x14ac:dyDescent="0.2">
      <c r="B22" s="12" t="s">
        <v>55</v>
      </c>
      <c r="G22" s="12" t="s">
        <v>44</v>
      </c>
      <c r="H22" s="13">
        <v>578</v>
      </c>
      <c r="I22" s="13">
        <v>391.2</v>
      </c>
    </row>
    <row r="23" spans="2:9" x14ac:dyDescent="0.2">
      <c r="B23" s="12" t="s">
        <v>56</v>
      </c>
      <c r="G23" s="12" t="s">
        <v>21</v>
      </c>
      <c r="H23" s="13">
        <v>199</v>
      </c>
      <c r="I23" s="13">
        <v>159.19999999999999</v>
      </c>
    </row>
    <row r="24" spans="2:9" x14ac:dyDescent="0.2">
      <c r="B24" s="12" t="s">
        <v>57</v>
      </c>
      <c r="G24" s="12" t="s">
        <v>58</v>
      </c>
      <c r="H24" s="13">
        <v>299</v>
      </c>
      <c r="I24" s="13">
        <v>239.2</v>
      </c>
    </row>
    <row r="25" spans="2:9" x14ac:dyDescent="0.2">
      <c r="B25" s="12" t="s">
        <v>59</v>
      </c>
    </row>
    <row r="26" spans="2:9" x14ac:dyDescent="0.2">
      <c r="B26" s="12" t="s">
        <v>60</v>
      </c>
    </row>
    <row r="27" spans="2:9" x14ac:dyDescent="0.2">
      <c r="B27" s="12" t="s">
        <v>61</v>
      </c>
    </row>
    <row r="28" spans="2:9" x14ac:dyDescent="0.2">
      <c r="B28" s="12" t="s">
        <v>62</v>
      </c>
    </row>
    <row r="29" spans="2:9" x14ac:dyDescent="0.2">
      <c r="B29" s="12" t="s">
        <v>63</v>
      </c>
    </row>
    <row r="30" spans="2:9" x14ac:dyDescent="0.2">
      <c r="B30" s="12" t="s">
        <v>64</v>
      </c>
    </row>
    <row r="31" spans="2:9" x14ac:dyDescent="0.2">
      <c r="B31" s="12" t="s">
        <v>65</v>
      </c>
    </row>
    <row r="32" spans="2:9" x14ac:dyDescent="0.2">
      <c r="B32" s="12" t="s">
        <v>66</v>
      </c>
    </row>
    <row r="33" spans="2:2" x14ac:dyDescent="0.2">
      <c r="B33" s="12" t="s">
        <v>67</v>
      </c>
    </row>
    <row r="34" spans="2:2" x14ac:dyDescent="0.2">
      <c r="B34" s="12" t="s">
        <v>68</v>
      </c>
    </row>
    <row r="35" spans="2:2" x14ac:dyDescent="0.2">
      <c r="B35" s="12" t="s">
        <v>69</v>
      </c>
    </row>
    <row r="36" spans="2:2" x14ac:dyDescent="0.2">
      <c r="B36" s="12" t="s">
        <v>70</v>
      </c>
    </row>
    <row r="37" spans="2:2" x14ac:dyDescent="0.2">
      <c r="B37" s="12" t="s">
        <v>71</v>
      </c>
    </row>
    <row r="38" spans="2:2" x14ac:dyDescent="0.2">
      <c r="B38" s="12" t="s">
        <v>72</v>
      </c>
    </row>
    <row r="39" spans="2:2" x14ac:dyDescent="0.2">
      <c r="B39" s="12" t="s">
        <v>73</v>
      </c>
    </row>
    <row r="40" spans="2:2" x14ac:dyDescent="0.2">
      <c r="B40" s="12" t="s">
        <v>74</v>
      </c>
    </row>
    <row r="41" spans="2:2" x14ac:dyDescent="0.2">
      <c r="B41" s="12" t="s">
        <v>20</v>
      </c>
    </row>
    <row r="42" spans="2:2" x14ac:dyDescent="0.2">
      <c r="B42" s="12" t="s">
        <v>75</v>
      </c>
    </row>
    <row r="43" spans="2:2" x14ac:dyDescent="0.2">
      <c r="B43" s="12" t="s">
        <v>76</v>
      </c>
    </row>
    <row r="44" spans="2:2" x14ac:dyDescent="0.2">
      <c r="B44" s="12" t="s">
        <v>77</v>
      </c>
    </row>
    <row r="45" spans="2:2" x14ac:dyDescent="0.2">
      <c r="B45" s="12" t="s">
        <v>78</v>
      </c>
    </row>
    <row r="46" spans="2:2" x14ac:dyDescent="0.2">
      <c r="B46" s="12" t="s">
        <v>79</v>
      </c>
    </row>
    <row r="47" spans="2:2" x14ac:dyDescent="0.2">
      <c r="B47" s="12" t="s">
        <v>80</v>
      </c>
    </row>
    <row r="48" spans="2:2" x14ac:dyDescent="0.2">
      <c r="B48" s="12" t="s">
        <v>81</v>
      </c>
    </row>
    <row r="49" spans="2:2" x14ac:dyDescent="0.2">
      <c r="B49" s="12" t="s">
        <v>82</v>
      </c>
    </row>
    <row r="50" spans="2:2" x14ac:dyDescent="0.2">
      <c r="B50" s="12" t="s">
        <v>83</v>
      </c>
    </row>
    <row r="51" spans="2:2" x14ac:dyDescent="0.2">
      <c r="B51" s="12" t="s">
        <v>84</v>
      </c>
    </row>
    <row r="52" spans="2:2" x14ac:dyDescent="0.2">
      <c r="B52" s="12" t="s">
        <v>85</v>
      </c>
    </row>
    <row r="53" spans="2:2" x14ac:dyDescent="0.2">
      <c r="B53" s="12" t="s">
        <v>86</v>
      </c>
    </row>
    <row r="54" spans="2:2" x14ac:dyDescent="0.2">
      <c r="B54" s="12" t="s">
        <v>87</v>
      </c>
    </row>
    <row r="55" spans="2:2" x14ac:dyDescent="0.2">
      <c r="B55" s="12" t="s">
        <v>88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 Recipients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Portillo</dc:creator>
  <cp:keywords/>
  <dc:description/>
  <cp:lastModifiedBy>Lisa Struck</cp:lastModifiedBy>
  <cp:revision/>
  <dcterms:created xsi:type="dcterms:W3CDTF">2022-10-20T21:28:54Z</dcterms:created>
  <dcterms:modified xsi:type="dcterms:W3CDTF">2023-11-01T18:44:06Z</dcterms:modified>
  <cp:category/>
  <cp:contentStatus/>
</cp:coreProperties>
</file>